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eyes\Desktop\PLANILLAS PRESUPUESTO\"/>
    </mc:Choice>
  </mc:AlternateContent>
  <bookViews>
    <workbookView xWindow="0" yWindow="0" windowWidth="20490" windowHeight="6720"/>
  </bookViews>
  <sheets>
    <sheet name="P2 Presupuesto Aprobado-Ejec   " sheetId="2" r:id="rId1"/>
  </sheets>
  <definedNames>
    <definedName name="_xlnm.Print_Area" localSheetId="0">'P2 Presupuesto Aprobado-Ejec   '!$A$1:$P$101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2" l="1"/>
  <c r="P28" i="2"/>
  <c r="P18" i="2"/>
  <c r="P20" i="2"/>
  <c r="P19" i="2"/>
  <c r="P13" i="2"/>
  <c r="P14" i="2"/>
  <c r="P15" i="2"/>
  <c r="P16" i="2"/>
  <c r="P12" i="2"/>
  <c r="N12" i="2" l="1"/>
  <c r="N25" i="2" l="1"/>
  <c r="N84" i="2" l="1"/>
  <c r="N38" i="2"/>
  <c r="N34" i="2"/>
  <c r="N13" i="2"/>
  <c r="N28" i="2"/>
  <c r="N23" i="2"/>
  <c r="N16" i="2"/>
  <c r="N19" i="2"/>
  <c r="N14" i="2"/>
  <c r="G84" i="2" l="1"/>
  <c r="P62" i="2" l="1"/>
  <c r="F84" i="2" l="1"/>
  <c r="P45" i="2"/>
  <c r="E84" i="2" l="1"/>
  <c r="D84" i="2" l="1"/>
  <c r="O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6" i="2"/>
  <c r="P25" i="2"/>
  <c r="P24" i="2"/>
  <c r="P23" i="2"/>
  <c r="P22" i="2"/>
  <c r="P21" i="2"/>
  <c r="J84" i="2"/>
  <c r="I84" i="2"/>
  <c r="H84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<sst xmlns="http://schemas.openxmlformats.org/spreadsheetml/2006/main" count="96" uniqueCount="96">
  <si>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</si>
  <si>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</si>
  <si>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</si>
  <si>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</si>
  <si>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</si>
  <si>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</si>
  <si>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</si>
  <si>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</si>
  <si>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</si>
  <si>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</si>
  <si>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</si>
  <si>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</si>
  <si>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</si>
  <si>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</si>
  <si>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</si>
  <si>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</si>
  <si>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</si>
  <si>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</si>
  <si>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</si>
  <si>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</si>
  <si>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</si>
  <si>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</si>
  <si>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</si>
  <si>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</si>
  <si>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</si>
  <si>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</si>
  <si>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</si>
  <si>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</si>
  <si>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</si>
  <si>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</si>
  <si>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</si>
  <si>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</si>
  <si>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</si>
  <si>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</si>
  <si>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</si>
  <si>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</si>
  <si>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</si>
  <si>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</si>
  <si>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</si>
  <si>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</si>
  <si>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</si>
  <si>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</si>
  <si>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</si>
  <si>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</si>
  <si>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</si>
  <si>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</si>
  <si>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</si>
  <si>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</si>
  <si>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</si>
  <si>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</si>
  <si>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</si>
  <si>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</si>
  <si>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</si>
  <si>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</si>
  <si>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</si>
  <si>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</si>
  <si>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</si>
  <si>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</si>
  <si>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</si>
  <si>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</si>
  <si>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</si>
  <si>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</si>
  <si>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</si>
  <si>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</si>
  <si>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</si>
  <si>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</si>
  <si>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</si>
  <si>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</si>
  <si>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</si>
  <si>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</si>
  <si>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</si>
  <si>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</si>
  <si>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</si>
  <si>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</si>
  <si>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</si>
  <si>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</si>
  <si>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</si>
  <si>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</si>
  <si>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</si>
  <si>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</si>
  <si>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</si>
  <si>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</si>
  <si>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</si>
  <si>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</si>
  <si>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</si>
  <si>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</si>
  <si>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</si>
  <si>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</si>
  <si>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</si>
  <si>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</si>
  <si>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</si>
  <si>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</si>
  <si>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</si>
  <si>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</si>
  <si>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</si>
  <si>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La información suministrada fue tomada del  software financiero, Sistema de Gestión Administrativa y Financiera SIGAF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</si>
</sst>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37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164" fontId="5" fillId="0" borderId="1" xfId="0" applyNumberFormat="1" applyFont="1" applyFill="1" applyBorder="1"/>
    <xf numFmtId="4" fontId="3" fillId="0" borderId="0" xfId="1" applyNumberFormat="1" applyFont="1" applyFill="1"/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14</xdr:col>
      <xdr:colOff>1479551</xdr:colOff>
      <xdr:row>6</xdr:row>
      <xdr:rowOff>182042</xdr:rowOff>
    </xdr:to>
    <xdr:pic>
      <xdr:nvPicPr>
        <xdr:cNvPr id="4" name="Imagen 3" descr="C:\Users\lmonegro\Desktop\logo_infote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47623</xdr:colOff>
      <xdr:row>88</xdr:row>
      <xdr:rowOff>15875</xdr:rowOff>
    </xdr:from>
    <xdr:to>
      <xdr:col>3</xdr:col>
      <xdr:colOff>1444625</xdr:colOff>
      <xdr:row>100</xdr:row>
      <xdr:rowOff>222251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39" b="23786"/>
        <a:stretch/>
      </xdr:blipFill>
      <xdr:spPr>
        <a:xfrm>
          <a:off x="47623" y="22907625"/>
          <a:ext cx="13716002" cy="341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showGridLines="0" tabSelected="1" topLeftCell="H61" zoomScale="60" zoomScaleNormal="60" zoomScaleSheetLayoutView="30" workbookViewId="0">
      <selection activeCell="P86" sqref="P86:P89"/>
    </sheetView>
  </sheetViews>
  <sheetFormatPr baseColWidth="10" defaultColWidth="11.42578125" defaultRowHeight="20.25" x14ac:dyDescent="0.3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23.140625" style="2" customWidth="1"/>
    <col min="10" max="10" width="23.5703125" style="2" customWidth="1"/>
    <col min="11" max="11" width="24.5703125" style="2" customWidth="1"/>
    <col min="12" max="12" width="24" style="2" customWidth="1"/>
    <col min="13" max="13" width="25.140625" style="2" customWidth="1"/>
    <col min="14" max="15" width="29.140625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 x14ac:dyDescent="0.3">
      <c r="A3" s="59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7" x14ac:dyDescent="0.3">
      <c r="A4" s="63">
        <v>2022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7" ht="21" customHeight="1" x14ac:dyDescent="0.3">
      <c r="A5" s="59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7" ht="21.75" customHeight="1" x14ac:dyDescent="0.3">
      <c r="A6" s="55" t="s">
        <v>76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8" spans="1:17" ht="25.5" customHeight="1" x14ac:dyDescent="0.3">
      <c r="A8" s="60" t="s">
        <v>66</v>
      </c>
      <c r="B8" s="61" t="s">
        <v>93</v>
      </c>
      <c r="C8" s="61" t="s">
        <v>92</v>
      </c>
      <c r="D8" s="56" t="s">
        <v>90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7" x14ac:dyDescent="0.3">
      <c r="A9" s="60"/>
      <c r="B9" s="62"/>
      <c r="C9" s="62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 x14ac:dyDescent="0.3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x14ac:dyDescent="0.3">
      <c r="A11" s="7" t="s">
        <v>1</v>
      </c>
      <c r="B11" s="8"/>
      <c r="C11" s="8"/>
    </row>
    <row r="12" spans="1:17" x14ac:dyDescent="0.3">
      <c r="A12" s="9" t="s">
        <v>2</v>
      </c>
      <c r="B12" s="35">
        <v>2363939596</v>
      </c>
      <c r="C12" s="10">
        <v>0</v>
      </c>
      <c r="D12" s="15">
        <v>146590740</v>
      </c>
      <c r="E12" s="40">
        <v>133208676</v>
      </c>
      <c r="F12" s="44">
        <v>137052993</v>
      </c>
      <c r="G12" s="12">
        <v>166201604</v>
      </c>
      <c r="H12" s="12">
        <v>178969698</v>
      </c>
      <c r="I12" s="12">
        <v>193578620</v>
      </c>
      <c r="J12" s="45">
        <v>198940798</v>
      </c>
      <c r="K12" s="50">
        <v>203992633</v>
      </c>
      <c r="L12" s="13">
        <v>210059043</v>
      </c>
      <c r="M12" s="13">
        <v>213216745</v>
      </c>
      <c r="N12" s="13">
        <f>33182312.13+29716009.5+45738632.47+102462790.3+1160650+5403557.7+1510900</f>
        <v>219174852.09999996</v>
      </c>
      <c r="O12" s="16">
        <v>255921642</v>
      </c>
      <c r="P12" s="14">
        <f>SUM(D12:O12)</f>
        <v>2256908044.0999999</v>
      </c>
    </row>
    <row r="13" spans="1:17" x14ac:dyDescent="0.3">
      <c r="A13" s="9" t="s">
        <v>3</v>
      </c>
      <c r="B13" s="35">
        <v>47237000</v>
      </c>
      <c r="C13" s="10">
        <v>0</v>
      </c>
      <c r="D13" s="15">
        <v>4154485</v>
      </c>
      <c r="E13" s="11">
        <v>4179555</v>
      </c>
      <c r="F13" s="42">
        <v>4756068</v>
      </c>
      <c r="G13" s="13">
        <v>5015293</v>
      </c>
      <c r="H13" s="13">
        <v>4917251</v>
      </c>
      <c r="I13" s="13">
        <v>5671122</v>
      </c>
      <c r="J13" s="25">
        <v>5570848</v>
      </c>
      <c r="K13" s="24">
        <v>6074436</v>
      </c>
      <c r="L13" s="13">
        <v>5785457</v>
      </c>
      <c r="M13" s="13">
        <v>5577533</v>
      </c>
      <c r="N13" s="13">
        <f>3679636.67+2201915.93</f>
        <v>5881552.5999999996</v>
      </c>
      <c r="O13" s="16">
        <v>6680317</v>
      </c>
      <c r="P13" s="14">
        <f t="shared" ref="P13:P16" si="0">SUM(D13:O13)</f>
        <v>64263917.600000001</v>
      </c>
    </row>
    <row r="14" spans="1:17" x14ac:dyDescent="0.3">
      <c r="A14" s="9" t="s">
        <v>4</v>
      </c>
      <c r="B14" s="35">
        <v>13200000</v>
      </c>
      <c r="C14" s="10">
        <v>0</v>
      </c>
      <c r="D14" s="18">
        <v>180000</v>
      </c>
      <c r="E14" s="19">
        <v>888000</v>
      </c>
      <c r="F14" s="43">
        <v>746000</v>
      </c>
      <c r="G14" s="19">
        <v>346000</v>
      </c>
      <c r="H14" s="19">
        <v>1134000</v>
      </c>
      <c r="I14" s="11">
        <v>730000</v>
      </c>
      <c r="J14" s="19">
        <v>564000</v>
      </c>
      <c r="K14" s="24">
        <v>590000</v>
      </c>
      <c r="L14" s="13">
        <v>526000</v>
      </c>
      <c r="M14" s="13">
        <v>648000</v>
      </c>
      <c r="N14" s="13">
        <f>1780388+103750</f>
        <v>1884138</v>
      </c>
      <c r="O14" s="16">
        <v>804000</v>
      </c>
      <c r="P14" s="14">
        <f t="shared" si="0"/>
        <v>9040138</v>
      </c>
      <c r="Q14" s="20"/>
    </row>
    <row r="15" spans="1:17" x14ac:dyDescent="0.3">
      <c r="A15" s="9" t="s">
        <v>5</v>
      </c>
      <c r="B15" s="35">
        <v>140000000</v>
      </c>
      <c r="C15" s="10">
        <v>0</v>
      </c>
      <c r="D15" s="15">
        <v>8037530</v>
      </c>
      <c r="E15" s="21">
        <v>10411600</v>
      </c>
      <c r="F15" s="15">
        <v>8218840</v>
      </c>
      <c r="G15" s="21">
        <v>9468060</v>
      </c>
      <c r="H15" s="11">
        <v>75020710</v>
      </c>
      <c r="I15" s="11">
        <v>23629024</v>
      </c>
      <c r="J15" s="19">
        <v>9250883</v>
      </c>
      <c r="K15" s="24">
        <v>9522126</v>
      </c>
      <c r="L15" s="13">
        <v>10198566</v>
      </c>
      <c r="M15" s="13">
        <v>8885400</v>
      </c>
      <c r="N15" s="13">
        <v>7773920</v>
      </c>
      <c r="O15" s="16">
        <v>2680976</v>
      </c>
      <c r="P15" s="14">
        <f t="shared" si="0"/>
        <v>183097635</v>
      </c>
    </row>
    <row r="16" spans="1:17" s="46" customFormat="1" x14ac:dyDescent="0.3">
      <c r="A16" s="41" t="s">
        <v>6</v>
      </c>
      <c r="B16" s="36">
        <v>348717085</v>
      </c>
      <c r="C16" s="22">
        <v>0</v>
      </c>
      <c r="D16" s="18">
        <v>21119723</v>
      </c>
      <c r="E16" s="18">
        <v>17435679</v>
      </c>
      <c r="F16" s="23">
        <v>19254698</v>
      </c>
      <c r="G16" s="23">
        <v>23829959</v>
      </c>
      <c r="H16" s="19">
        <v>25235215</v>
      </c>
      <c r="I16" s="19">
        <v>27795630</v>
      </c>
      <c r="J16" s="19">
        <v>28955316</v>
      </c>
      <c r="K16" s="24">
        <v>29109770</v>
      </c>
      <c r="L16" s="25">
        <v>29981866</v>
      </c>
      <c r="M16" s="25">
        <v>30700671</v>
      </c>
      <c r="N16" s="25">
        <f>52842073.67-1510900-7773920-940694.48</f>
        <v>42616559.190000005</v>
      </c>
      <c r="O16" s="24">
        <v>33431660</v>
      </c>
      <c r="P16" s="14">
        <f t="shared" si="0"/>
        <v>329466746.19</v>
      </c>
    </row>
    <row r="17" spans="1:24" x14ac:dyDescent="0.3">
      <c r="A17" s="7" t="s">
        <v>7</v>
      </c>
      <c r="B17" s="8"/>
      <c r="C17" s="8"/>
      <c r="J17" s="46"/>
      <c r="K17" s="24"/>
      <c r="O17" s="16"/>
    </row>
    <row r="18" spans="1:24" x14ac:dyDescent="0.3">
      <c r="A18" s="9" t="s">
        <v>8</v>
      </c>
      <c r="B18" s="35">
        <v>111730120</v>
      </c>
      <c r="C18" s="10">
        <v>0</v>
      </c>
      <c r="D18" s="15">
        <v>5328254</v>
      </c>
      <c r="E18" s="13">
        <v>8678761</v>
      </c>
      <c r="F18" s="13">
        <v>7707142</v>
      </c>
      <c r="G18" s="13">
        <v>9085000</v>
      </c>
      <c r="H18" s="11">
        <v>6431909</v>
      </c>
      <c r="I18" s="11">
        <v>8889814</v>
      </c>
      <c r="J18" s="19">
        <v>9868811</v>
      </c>
      <c r="K18" s="24">
        <v>13692931</v>
      </c>
      <c r="L18" s="13">
        <v>10236949</v>
      </c>
      <c r="M18" s="13">
        <v>10516845</v>
      </c>
      <c r="N18" s="13">
        <v>11230404.560000001</v>
      </c>
      <c r="O18" s="16">
        <v>7914513</v>
      </c>
      <c r="P18" s="17">
        <f>SUM(D18:O18)</f>
        <v>109581333.56</v>
      </c>
    </row>
    <row r="19" spans="1:24" x14ac:dyDescent="0.3">
      <c r="A19" s="9" t="s">
        <v>9</v>
      </c>
      <c r="B19" s="35">
        <v>32255000</v>
      </c>
      <c r="C19" s="10">
        <v>0</v>
      </c>
      <c r="D19" s="15">
        <v>2925859</v>
      </c>
      <c r="E19" s="15">
        <v>3481861</v>
      </c>
      <c r="F19" s="15">
        <v>3441312</v>
      </c>
      <c r="G19" s="21">
        <v>5086028</v>
      </c>
      <c r="H19" s="11">
        <v>4667259</v>
      </c>
      <c r="I19" s="11">
        <v>5253043</v>
      </c>
      <c r="J19" s="19">
        <v>6101864</v>
      </c>
      <c r="K19" s="24">
        <v>4771841</v>
      </c>
      <c r="L19" s="13">
        <v>3434997</v>
      </c>
      <c r="M19" s="13">
        <v>3862219</v>
      </c>
      <c r="N19" s="13">
        <f>1810535.08+5852259.49</f>
        <v>7662794.5700000003</v>
      </c>
      <c r="O19" s="16">
        <v>11364612</v>
      </c>
      <c r="P19" s="17">
        <f t="shared" ref="P19" si="1">SUM(D19:O19)</f>
        <v>62053689.57</v>
      </c>
      <c r="X19" s="16"/>
    </row>
    <row r="20" spans="1:24" x14ac:dyDescent="0.3">
      <c r="A20" s="9" t="s">
        <v>10</v>
      </c>
      <c r="B20" s="35">
        <v>25475000</v>
      </c>
      <c r="C20" s="10">
        <v>0</v>
      </c>
      <c r="D20" s="15">
        <v>908411.64</v>
      </c>
      <c r="E20" s="15">
        <v>2340746</v>
      </c>
      <c r="F20" s="13">
        <v>3424419</v>
      </c>
      <c r="G20" s="21">
        <v>2522393</v>
      </c>
      <c r="H20" s="11">
        <v>3749128</v>
      </c>
      <c r="I20" s="11">
        <v>3048147</v>
      </c>
      <c r="J20" s="19">
        <v>3300465</v>
      </c>
      <c r="K20" s="24">
        <v>3405958</v>
      </c>
      <c r="L20" s="13">
        <v>3198807</v>
      </c>
      <c r="M20" s="13">
        <v>3394607</v>
      </c>
      <c r="N20" s="13">
        <v>4296742.42</v>
      </c>
      <c r="O20" s="16">
        <v>2869713</v>
      </c>
      <c r="P20" s="17">
        <f>SUM(D20:O20)</f>
        <v>36459537.060000002</v>
      </c>
      <c r="X20" s="16"/>
    </row>
    <row r="21" spans="1:24" x14ac:dyDescent="0.3">
      <c r="A21" s="9" t="s">
        <v>11</v>
      </c>
      <c r="B21" s="10">
        <v>0</v>
      </c>
      <c r="C21" s="10">
        <f>+B21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21">
        <v>0</v>
      </c>
      <c r="J21" s="47">
        <v>0</v>
      </c>
      <c r="K21" s="47">
        <v>0</v>
      </c>
      <c r="L21" s="26">
        <v>0</v>
      </c>
      <c r="M21" s="26">
        <v>0</v>
      </c>
      <c r="N21" s="26">
        <v>0</v>
      </c>
      <c r="O21" s="26">
        <v>0</v>
      </c>
      <c r="P21" s="17">
        <f t="shared" ref="P21:P26" si="2">SUM(D21:O21)</f>
        <v>0</v>
      </c>
      <c r="X21" s="16"/>
    </row>
    <row r="22" spans="1:24" x14ac:dyDescent="0.3">
      <c r="A22" s="9" t="s">
        <v>12</v>
      </c>
      <c r="B22" s="35">
        <v>7796600</v>
      </c>
      <c r="C22" s="10">
        <v>0</v>
      </c>
      <c r="D22" s="15">
        <v>212115</v>
      </c>
      <c r="E22" s="15">
        <v>310715</v>
      </c>
      <c r="F22" s="13">
        <v>1708405</v>
      </c>
      <c r="G22" s="21">
        <v>825716</v>
      </c>
      <c r="H22" s="11">
        <v>714851</v>
      </c>
      <c r="I22" s="11">
        <v>711697</v>
      </c>
      <c r="J22" s="19">
        <v>1149666</v>
      </c>
      <c r="K22" s="24">
        <v>739083</v>
      </c>
      <c r="L22" s="13">
        <v>708386</v>
      </c>
      <c r="M22" s="13">
        <v>948226</v>
      </c>
      <c r="N22" s="13">
        <v>1314744.17</v>
      </c>
      <c r="O22" s="16">
        <v>828610</v>
      </c>
      <c r="P22" s="17">
        <f t="shared" si="2"/>
        <v>10172214.17</v>
      </c>
      <c r="X22" s="16"/>
    </row>
    <row r="23" spans="1:24" ht="33" customHeight="1" x14ac:dyDescent="0.3">
      <c r="A23" s="9" t="s">
        <v>13</v>
      </c>
      <c r="B23" s="36">
        <v>60000000</v>
      </c>
      <c r="C23" s="10">
        <v>0</v>
      </c>
      <c r="D23" s="15">
        <v>4450977</v>
      </c>
      <c r="E23" s="15">
        <v>4521368</v>
      </c>
      <c r="F23" s="15">
        <v>4386659</v>
      </c>
      <c r="G23" s="21">
        <v>4414123</v>
      </c>
      <c r="H23" s="26">
        <v>4424577</v>
      </c>
      <c r="I23" s="11">
        <v>4488531</v>
      </c>
      <c r="J23" s="18">
        <v>4480472</v>
      </c>
      <c r="K23" s="18">
        <v>4886781</v>
      </c>
      <c r="L23" s="18">
        <v>5072795</v>
      </c>
      <c r="M23" s="18">
        <v>5368664</v>
      </c>
      <c r="N23" s="18">
        <f>940694.48+4417288.56</f>
        <v>5357983.0399999991</v>
      </c>
      <c r="O23" s="18">
        <v>5319225</v>
      </c>
      <c r="P23" s="17">
        <f t="shared" si="2"/>
        <v>57172155.039999999</v>
      </c>
      <c r="X23" s="16"/>
    </row>
    <row r="24" spans="1:24" ht="41.25" customHeight="1" x14ac:dyDescent="0.3">
      <c r="A24" s="39" t="s">
        <v>14</v>
      </c>
      <c r="B24" s="36">
        <v>84958604</v>
      </c>
      <c r="C24" s="10">
        <v>0</v>
      </c>
      <c r="D24" s="18">
        <v>5744507</v>
      </c>
      <c r="E24" s="18">
        <v>12268694</v>
      </c>
      <c r="F24" s="18">
        <v>16711107</v>
      </c>
      <c r="G24" s="18">
        <v>15193004</v>
      </c>
      <c r="H24" s="18">
        <v>15986000</v>
      </c>
      <c r="I24" s="18">
        <v>12003311</v>
      </c>
      <c r="J24" s="18">
        <v>17611367</v>
      </c>
      <c r="K24" s="18">
        <v>22152714</v>
      </c>
      <c r="L24" s="18">
        <v>15197181</v>
      </c>
      <c r="M24" s="51">
        <v>16480548</v>
      </c>
      <c r="N24" s="51">
        <v>13913668.470000001</v>
      </c>
      <c r="O24" s="51">
        <v>26884196</v>
      </c>
      <c r="P24" s="52">
        <f t="shared" si="2"/>
        <v>190146297.47</v>
      </c>
      <c r="X24" s="16"/>
    </row>
    <row r="25" spans="1:24" x14ac:dyDescent="0.3">
      <c r="A25" s="41" t="s">
        <v>15</v>
      </c>
      <c r="B25" s="36">
        <v>899138245</v>
      </c>
      <c r="C25" s="10">
        <v>0</v>
      </c>
      <c r="D25" s="18">
        <v>65778154</v>
      </c>
      <c r="E25" s="23">
        <v>95301844</v>
      </c>
      <c r="F25" s="18">
        <v>90556915</v>
      </c>
      <c r="G25" s="23">
        <v>76082746.549999997</v>
      </c>
      <c r="H25" s="19">
        <v>72433293</v>
      </c>
      <c r="I25" s="19">
        <v>88685532</v>
      </c>
      <c r="J25" s="19">
        <v>78353350</v>
      </c>
      <c r="K25" s="24">
        <v>73079000</v>
      </c>
      <c r="L25" s="25">
        <v>80771233</v>
      </c>
      <c r="M25" s="25">
        <v>81373069</v>
      </c>
      <c r="N25" s="32">
        <f>12515767.6+1718662.44+38254585.87+1374100+1525141.73+11269+9340394.73+665325.68+450970.6+17621350.07+17545165.11</f>
        <v>101022732.83</v>
      </c>
      <c r="O25" s="24">
        <v>123669777</v>
      </c>
      <c r="P25" s="17">
        <f t="shared" si="2"/>
        <v>1027107646.38</v>
      </c>
      <c r="X25" s="16"/>
    </row>
    <row r="26" spans="1:24" x14ac:dyDescent="0.3">
      <c r="A26" s="9" t="s">
        <v>16</v>
      </c>
      <c r="B26" s="10">
        <v>0</v>
      </c>
      <c r="C26" s="10">
        <f>+B26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26">
        <v>0</v>
      </c>
      <c r="J26" s="47">
        <v>0</v>
      </c>
      <c r="K26" s="47">
        <v>0</v>
      </c>
      <c r="L26" s="15">
        <v>0</v>
      </c>
      <c r="M26" s="15">
        <v>0</v>
      </c>
      <c r="N26" s="15">
        <v>0</v>
      </c>
      <c r="O26" s="10">
        <v>0</v>
      </c>
      <c r="P26" s="17">
        <f t="shared" si="2"/>
        <v>0</v>
      </c>
      <c r="X26" s="16"/>
    </row>
    <row r="27" spans="1:24" x14ac:dyDescent="0.3">
      <c r="A27" s="7" t="s">
        <v>17</v>
      </c>
      <c r="B27" s="8"/>
      <c r="C27" s="8"/>
      <c r="J27" s="46"/>
      <c r="K27" s="24"/>
      <c r="O27" s="16"/>
      <c r="X27" s="16"/>
    </row>
    <row r="28" spans="1:24" x14ac:dyDescent="0.3">
      <c r="A28" s="9" t="s">
        <v>18</v>
      </c>
      <c r="B28" s="36">
        <v>59815740</v>
      </c>
      <c r="C28" s="10">
        <v>0</v>
      </c>
      <c r="D28" s="15">
        <v>3323650</v>
      </c>
      <c r="E28" s="15">
        <v>3030557</v>
      </c>
      <c r="F28" s="21">
        <v>10029370</v>
      </c>
      <c r="G28" s="21">
        <v>2030741</v>
      </c>
      <c r="H28" s="21">
        <v>12333483</v>
      </c>
      <c r="I28" s="23">
        <v>5157740</v>
      </c>
      <c r="J28" s="23">
        <v>3138046</v>
      </c>
      <c r="K28" s="24">
        <v>3463781</v>
      </c>
      <c r="L28" s="13">
        <v>2125269</v>
      </c>
      <c r="M28" s="13">
        <v>3009246</v>
      </c>
      <c r="N28" s="13">
        <f>2882813.98+1816235.43</f>
        <v>4699049.41</v>
      </c>
      <c r="O28" s="16">
        <v>25597411</v>
      </c>
      <c r="P28" s="17">
        <f>SUM(D28:O28)</f>
        <v>77938343.409999996</v>
      </c>
      <c r="X28" s="16"/>
    </row>
    <row r="29" spans="1:24" x14ac:dyDescent="0.3">
      <c r="A29" s="9" t="s">
        <v>19</v>
      </c>
      <c r="B29" s="36">
        <v>3000000</v>
      </c>
      <c r="C29" s="10">
        <v>0</v>
      </c>
      <c r="D29" s="15">
        <v>11680</v>
      </c>
      <c r="E29" s="15">
        <v>98189</v>
      </c>
      <c r="F29" s="21">
        <v>170498</v>
      </c>
      <c r="G29" s="21">
        <v>243841</v>
      </c>
      <c r="H29" s="21">
        <v>76719</v>
      </c>
      <c r="I29" s="23">
        <v>624029</v>
      </c>
      <c r="J29" s="23">
        <v>37819</v>
      </c>
      <c r="K29" s="24">
        <v>203625</v>
      </c>
      <c r="L29" s="13">
        <v>26904</v>
      </c>
      <c r="M29" s="13">
        <v>532208</v>
      </c>
      <c r="N29" s="13">
        <v>270800.01</v>
      </c>
      <c r="O29" s="16">
        <v>228232</v>
      </c>
      <c r="P29" s="17">
        <f>SUM(D29:O29)</f>
        <v>2524544.0099999998</v>
      </c>
    </row>
    <row r="30" spans="1:24" x14ac:dyDescent="0.3">
      <c r="A30" s="9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1">
        <v>0</v>
      </c>
      <c r="J30" s="23">
        <v>0</v>
      </c>
      <c r="K30" s="18">
        <v>0</v>
      </c>
      <c r="L30" s="15">
        <v>0</v>
      </c>
      <c r="M30" s="15">
        <v>0</v>
      </c>
      <c r="N30" s="15">
        <v>0</v>
      </c>
      <c r="O30" s="10">
        <v>0</v>
      </c>
      <c r="P30" s="17">
        <f t="shared" ref="P30:P33" si="3">SUM(D30:O30)</f>
        <v>0</v>
      </c>
    </row>
    <row r="31" spans="1:24" x14ac:dyDescent="0.3">
      <c r="A31" s="9" t="s">
        <v>21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1">
        <v>0</v>
      </c>
      <c r="J31" s="23">
        <v>0</v>
      </c>
      <c r="K31" s="18">
        <v>0</v>
      </c>
      <c r="L31" s="15">
        <v>0</v>
      </c>
      <c r="M31" s="15">
        <v>0</v>
      </c>
      <c r="N31" s="15">
        <v>0</v>
      </c>
      <c r="O31" s="10">
        <v>0</v>
      </c>
      <c r="P31" s="17">
        <f t="shared" si="3"/>
        <v>0</v>
      </c>
    </row>
    <row r="32" spans="1:24" x14ac:dyDescent="0.3">
      <c r="A32" s="9" t="s">
        <v>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1">
        <v>0</v>
      </c>
      <c r="J32" s="23">
        <v>0</v>
      </c>
      <c r="K32" s="18">
        <v>0</v>
      </c>
      <c r="L32" s="15">
        <v>0</v>
      </c>
      <c r="M32" s="15">
        <v>0</v>
      </c>
      <c r="N32" s="15">
        <v>0</v>
      </c>
      <c r="O32" s="10">
        <v>0</v>
      </c>
      <c r="P32" s="17">
        <f t="shared" si="3"/>
        <v>0</v>
      </c>
    </row>
    <row r="33" spans="1:24" x14ac:dyDescent="0.3">
      <c r="A33" s="9" t="s">
        <v>23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1">
        <v>0</v>
      </c>
      <c r="J33" s="23">
        <v>0</v>
      </c>
      <c r="K33" s="18">
        <v>0</v>
      </c>
      <c r="L33" s="15">
        <v>0</v>
      </c>
      <c r="M33" s="15">
        <v>0</v>
      </c>
      <c r="N33" s="15">
        <v>0</v>
      </c>
      <c r="O33" s="10">
        <v>0</v>
      </c>
      <c r="P33" s="17">
        <f t="shared" si="3"/>
        <v>0</v>
      </c>
      <c r="X33" s="16"/>
    </row>
    <row r="34" spans="1:24" x14ac:dyDescent="0.3">
      <c r="A34" s="41" t="s">
        <v>24</v>
      </c>
      <c r="B34" s="35">
        <v>63408600</v>
      </c>
      <c r="C34" s="10">
        <v>0</v>
      </c>
      <c r="D34" s="15">
        <v>4673322</v>
      </c>
      <c r="E34" s="15">
        <v>4335520</v>
      </c>
      <c r="F34" s="21">
        <v>4803115</v>
      </c>
      <c r="G34" s="21">
        <v>5859594</v>
      </c>
      <c r="H34" s="21">
        <v>5599628</v>
      </c>
      <c r="I34" s="21">
        <v>5677773</v>
      </c>
      <c r="J34" s="23">
        <v>6342675</v>
      </c>
      <c r="K34" s="24">
        <v>5945937</v>
      </c>
      <c r="L34" s="13">
        <v>5658063</v>
      </c>
      <c r="M34" s="13">
        <v>6395739</v>
      </c>
      <c r="N34" s="13">
        <f>9959496.96-3679636.67</f>
        <v>6279860.290000001</v>
      </c>
      <c r="O34" s="16">
        <v>7018478</v>
      </c>
      <c r="P34" s="17">
        <f>SUM(D34:O34)</f>
        <v>68589704.289999992</v>
      </c>
      <c r="X34" s="16"/>
    </row>
    <row r="35" spans="1:24" x14ac:dyDescent="0.3">
      <c r="A35" s="9" t="s">
        <v>25</v>
      </c>
      <c r="B35" s="10">
        <v>0</v>
      </c>
      <c r="C35" s="10">
        <f>+B35</f>
        <v>0</v>
      </c>
      <c r="D35" s="15">
        <v>0</v>
      </c>
      <c r="E35" s="15">
        <v>0</v>
      </c>
      <c r="F35" s="15">
        <v>0</v>
      </c>
      <c r="G35" s="15">
        <v>0</v>
      </c>
      <c r="H35" s="10">
        <v>0</v>
      </c>
      <c r="I35" s="21">
        <v>0</v>
      </c>
      <c r="J35" s="18">
        <v>0</v>
      </c>
      <c r="K35" s="18">
        <v>0</v>
      </c>
      <c r="L35" s="15">
        <v>0</v>
      </c>
      <c r="M35" s="15">
        <v>0</v>
      </c>
      <c r="N35" s="15">
        <v>0</v>
      </c>
      <c r="O35" s="10">
        <v>0</v>
      </c>
      <c r="P35" s="17">
        <f>SUM(D35:O35)</f>
        <v>0</v>
      </c>
      <c r="X35" s="16"/>
    </row>
    <row r="36" spans="1:24" x14ac:dyDescent="0.3">
      <c r="A36" s="9" t="s">
        <v>26</v>
      </c>
      <c r="B36" s="36">
        <v>164599832</v>
      </c>
      <c r="C36" s="10">
        <v>0</v>
      </c>
      <c r="D36" s="18">
        <v>4645660</v>
      </c>
      <c r="E36" s="15">
        <v>14254906</v>
      </c>
      <c r="F36" s="21">
        <v>19449064</v>
      </c>
      <c r="G36" s="21">
        <v>12428957</v>
      </c>
      <c r="H36" s="21">
        <v>16638962</v>
      </c>
      <c r="I36" s="23">
        <v>16181669</v>
      </c>
      <c r="J36" s="23">
        <v>18289738</v>
      </c>
      <c r="K36" s="24">
        <v>19053267</v>
      </c>
      <c r="L36" s="13">
        <v>15765983</v>
      </c>
      <c r="M36" s="13">
        <v>18419429</v>
      </c>
      <c r="N36" s="13">
        <v>14099491.800000001</v>
      </c>
      <c r="O36" s="16">
        <v>6686991</v>
      </c>
      <c r="P36" s="17">
        <f>SUM(D36:O36)</f>
        <v>175914117.80000001</v>
      </c>
      <c r="X36" s="16"/>
    </row>
    <row r="37" spans="1:24" x14ac:dyDescent="0.3">
      <c r="A37" s="7" t="s">
        <v>27</v>
      </c>
      <c r="B37" s="8"/>
      <c r="C37" s="8"/>
      <c r="J37" s="46"/>
      <c r="K37" s="24"/>
      <c r="O37" s="16"/>
      <c r="X37" s="16"/>
    </row>
    <row r="38" spans="1:24" x14ac:dyDescent="0.3">
      <c r="A38" s="9" t="s">
        <v>28</v>
      </c>
      <c r="B38" s="35">
        <v>41000000</v>
      </c>
      <c r="C38" s="10">
        <v>0</v>
      </c>
      <c r="D38" s="15">
        <v>2675283</v>
      </c>
      <c r="E38" s="18">
        <v>4291876</v>
      </c>
      <c r="F38" s="21">
        <v>9310633</v>
      </c>
      <c r="G38" s="21">
        <v>4340413</v>
      </c>
      <c r="H38" s="21">
        <v>5884451</v>
      </c>
      <c r="I38" s="21">
        <v>5883974</v>
      </c>
      <c r="J38" s="23">
        <v>4605590</v>
      </c>
      <c r="K38" s="24">
        <v>4415665</v>
      </c>
      <c r="L38" s="13">
        <v>3745039</v>
      </c>
      <c r="M38" s="13">
        <v>5679786</v>
      </c>
      <c r="N38" s="13">
        <f>2929719.22+2401138</f>
        <v>5330857.2200000007</v>
      </c>
      <c r="O38" s="16">
        <v>4433006</v>
      </c>
      <c r="P38" s="17">
        <f>SUM(D38:O38)</f>
        <v>60596573.219999999</v>
      </c>
    </row>
    <row r="39" spans="1:24" x14ac:dyDescent="0.3">
      <c r="A39" s="9" t="s">
        <v>29</v>
      </c>
      <c r="B39" s="10">
        <v>0</v>
      </c>
      <c r="C39" s="10">
        <v>0</v>
      </c>
      <c r="D39" s="15">
        <v>0</v>
      </c>
      <c r="E39" s="15">
        <v>0</v>
      </c>
      <c r="F39" s="15">
        <v>0</v>
      </c>
      <c r="G39" s="10">
        <v>0</v>
      </c>
      <c r="H39" s="10">
        <v>0</v>
      </c>
      <c r="I39" s="10">
        <v>0</v>
      </c>
      <c r="J39" s="22">
        <v>0</v>
      </c>
      <c r="K39" s="22">
        <v>0</v>
      </c>
      <c r="L39" s="10">
        <v>0</v>
      </c>
      <c r="M39" s="10">
        <v>0</v>
      </c>
      <c r="N39" s="10">
        <v>0</v>
      </c>
      <c r="O39" s="10">
        <v>0</v>
      </c>
      <c r="P39" s="17">
        <f t="shared" ref="P39:P45" si="4">SUM(D39:O39)</f>
        <v>0</v>
      </c>
    </row>
    <row r="40" spans="1:24" x14ac:dyDescent="0.3">
      <c r="A40" s="9" t="s">
        <v>30</v>
      </c>
      <c r="B40" s="10">
        <v>0</v>
      </c>
      <c r="C40" s="10">
        <v>0</v>
      </c>
      <c r="D40" s="15">
        <v>0</v>
      </c>
      <c r="E40" s="15">
        <v>0</v>
      </c>
      <c r="F40" s="15">
        <v>0</v>
      </c>
      <c r="G40" s="10">
        <v>0</v>
      </c>
      <c r="H40" s="10">
        <v>0</v>
      </c>
      <c r="I40" s="10">
        <v>0</v>
      </c>
      <c r="J40" s="22">
        <v>0</v>
      </c>
      <c r="K40" s="22">
        <v>0</v>
      </c>
      <c r="L40" s="10">
        <v>0</v>
      </c>
      <c r="M40" s="10">
        <v>0</v>
      </c>
      <c r="N40" s="10">
        <v>0</v>
      </c>
      <c r="O40" s="10">
        <v>0</v>
      </c>
      <c r="P40" s="17">
        <f t="shared" si="4"/>
        <v>0</v>
      </c>
    </row>
    <row r="41" spans="1:24" x14ac:dyDescent="0.3">
      <c r="A41" s="9" t="s">
        <v>31</v>
      </c>
      <c r="B41" s="10">
        <v>0</v>
      </c>
      <c r="C41" s="10">
        <v>0</v>
      </c>
      <c r="D41" s="15">
        <v>0</v>
      </c>
      <c r="E41" s="15">
        <v>0</v>
      </c>
      <c r="F41" s="15">
        <v>0</v>
      </c>
      <c r="G41" s="10">
        <v>0</v>
      </c>
      <c r="H41" s="10">
        <v>0</v>
      </c>
      <c r="I41" s="10">
        <v>0</v>
      </c>
      <c r="J41" s="22">
        <v>0</v>
      </c>
      <c r="K41" s="22">
        <v>0</v>
      </c>
      <c r="L41" s="10">
        <v>0</v>
      </c>
      <c r="M41" s="10">
        <v>0</v>
      </c>
      <c r="N41" s="10">
        <v>0</v>
      </c>
      <c r="O41" s="10">
        <v>0</v>
      </c>
      <c r="P41" s="17">
        <f t="shared" si="4"/>
        <v>0</v>
      </c>
      <c r="X41" s="16"/>
    </row>
    <row r="42" spans="1:24" x14ac:dyDescent="0.3">
      <c r="A42" s="9" t="s">
        <v>32</v>
      </c>
      <c r="B42" s="10">
        <v>0</v>
      </c>
      <c r="C42" s="10">
        <v>0</v>
      </c>
      <c r="D42" s="15">
        <v>0</v>
      </c>
      <c r="E42" s="15">
        <v>0</v>
      </c>
      <c r="F42" s="15">
        <v>0</v>
      </c>
      <c r="G42" s="10">
        <v>0</v>
      </c>
      <c r="H42" s="10">
        <v>0</v>
      </c>
      <c r="I42" s="10">
        <v>0</v>
      </c>
      <c r="J42" s="22">
        <v>0</v>
      </c>
      <c r="K42" s="22">
        <v>0</v>
      </c>
      <c r="L42" s="10">
        <v>0</v>
      </c>
      <c r="M42" s="10">
        <v>0</v>
      </c>
      <c r="N42" s="10">
        <v>0</v>
      </c>
      <c r="O42" s="10">
        <v>0</v>
      </c>
      <c r="P42" s="17">
        <f t="shared" si="4"/>
        <v>0</v>
      </c>
      <c r="X42" s="16"/>
    </row>
    <row r="43" spans="1:24" x14ac:dyDescent="0.3">
      <c r="A43" s="9" t="s">
        <v>33</v>
      </c>
      <c r="B43" s="22">
        <v>0</v>
      </c>
      <c r="C43" s="10">
        <v>0</v>
      </c>
      <c r="D43" s="15">
        <v>0</v>
      </c>
      <c r="E43" s="15">
        <v>0</v>
      </c>
      <c r="F43" s="15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10">
        <v>0</v>
      </c>
      <c r="P43" s="17">
        <f t="shared" si="4"/>
        <v>0</v>
      </c>
      <c r="X43" s="16"/>
    </row>
    <row r="44" spans="1:24" x14ac:dyDescent="0.3">
      <c r="A44" s="9" t="s">
        <v>34</v>
      </c>
      <c r="B44" s="10">
        <v>0</v>
      </c>
      <c r="C44" s="10">
        <v>0</v>
      </c>
      <c r="D44" s="15">
        <v>0</v>
      </c>
      <c r="E44" s="15">
        <v>0</v>
      </c>
      <c r="F44" s="15">
        <v>0</v>
      </c>
      <c r="G44" s="10">
        <v>0</v>
      </c>
      <c r="H44" s="10">
        <v>0</v>
      </c>
      <c r="I44" s="10">
        <v>0</v>
      </c>
      <c r="J44" s="22">
        <v>0</v>
      </c>
      <c r="K44" s="22">
        <v>0</v>
      </c>
      <c r="L44" s="10">
        <v>0</v>
      </c>
      <c r="M44" s="10">
        <v>0</v>
      </c>
      <c r="N44" s="10">
        <v>0</v>
      </c>
      <c r="O44" s="10">
        <v>0</v>
      </c>
      <c r="P44" s="17">
        <f t="shared" si="4"/>
        <v>0</v>
      </c>
      <c r="X44" s="16"/>
    </row>
    <row r="45" spans="1:24" x14ac:dyDescent="0.3">
      <c r="A45" s="9" t="s">
        <v>35</v>
      </c>
      <c r="B45" s="10">
        <v>0</v>
      </c>
      <c r="C45" s="10">
        <v>0</v>
      </c>
      <c r="D45" s="15">
        <v>0</v>
      </c>
      <c r="E45" s="15">
        <v>0</v>
      </c>
      <c r="F45" s="15">
        <v>0</v>
      </c>
      <c r="G45" s="10">
        <v>0</v>
      </c>
      <c r="H45" s="10">
        <v>0</v>
      </c>
      <c r="I45" s="10">
        <v>0</v>
      </c>
      <c r="J45" s="22">
        <v>0</v>
      </c>
      <c r="K45" s="22">
        <v>0</v>
      </c>
      <c r="L45" s="10">
        <v>0</v>
      </c>
      <c r="M45" s="10">
        <v>0</v>
      </c>
      <c r="N45" s="10">
        <v>0</v>
      </c>
      <c r="O45" s="10">
        <v>0</v>
      </c>
      <c r="P45" s="17">
        <f t="shared" si="4"/>
        <v>0</v>
      </c>
      <c r="X45" s="16"/>
    </row>
    <row r="46" spans="1:24" x14ac:dyDescent="0.3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48"/>
      <c r="K46" s="48"/>
      <c r="L46" s="8"/>
      <c r="M46" s="8"/>
      <c r="O46" s="16"/>
      <c r="X46" s="16"/>
    </row>
    <row r="47" spans="1:24" x14ac:dyDescent="0.3">
      <c r="A47" s="9" t="s">
        <v>37</v>
      </c>
      <c r="B47" s="10">
        <v>0</v>
      </c>
      <c r="C47" s="10">
        <v>0</v>
      </c>
      <c r="D47" s="15">
        <v>0</v>
      </c>
      <c r="E47" s="15">
        <v>0</v>
      </c>
      <c r="F47" s="15">
        <v>0</v>
      </c>
      <c r="G47" s="10">
        <v>0</v>
      </c>
      <c r="H47" s="10">
        <v>0</v>
      </c>
      <c r="I47" s="10">
        <v>0</v>
      </c>
      <c r="J47" s="22">
        <v>0</v>
      </c>
      <c r="K47" s="22">
        <v>0</v>
      </c>
      <c r="L47" s="10">
        <v>0</v>
      </c>
      <c r="M47" s="10">
        <v>0</v>
      </c>
      <c r="N47" s="10">
        <v>0</v>
      </c>
      <c r="O47" s="10">
        <v>0</v>
      </c>
      <c r="P47" s="17">
        <f t="shared" ref="P47:P52" si="5">SUM(D47:O47)</f>
        <v>0</v>
      </c>
      <c r="X47" s="16"/>
    </row>
    <row r="48" spans="1:24" x14ac:dyDescent="0.3">
      <c r="A48" s="9" t="s">
        <v>38</v>
      </c>
      <c r="B48" s="10">
        <v>0</v>
      </c>
      <c r="C48" s="10">
        <v>0</v>
      </c>
      <c r="D48" s="15">
        <v>0</v>
      </c>
      <c r="E48" s="15">
        <v>0</v>
      </c>
      <c r="F48" s="15">
        <v>0</v>
      </c>
      <c r="G48" s="10">
        <v>0</v>
      </c>
      <c r="H48" s="10">
        <v>0</v>
      </c>
      <c r="I48" s="10">
        <v>0</v>
      </c>
      <c r="J48" s="22">
        <v>0</v>
      </c>
      <c r="K48" s="22">
        <v>0</v>
      </c>
      <c r="L48" s="10">
        <v>0</v>
      </c>
      <c r="M48" s="10">
        <v>0</v>
      </c>
      <c r="N48" s="10">
        <v>0</v>
      </c>
      <c r="O48" s="10">
        <v>0</v>
      </c>
      <c r="P48" s="17">
        <f t="shared" si="5"/>
        <v>0</v>
      </c>
      <c r="X48" s="16"/>
    </row>
    <row r="49" spans="1:24" x14ac:dyDescent="0.3">
      <c r="A49" s="9" t="s">
        <v>39</v>
      </c>
      <c r="B49" s="10">
        <v>0</v>
      </c>
      <c r="C49" s="10">
        <v>0</v>
      </c>
      <c r="D49" s="15">
        <v>0</v>
      </c>
      <c r="E49" s="15">
        <v>0</v>
      </c>
      <c r="F49" s="15">
        <v>0</v>
      </c>
      <c r="G49" s="10">
        <v>0</v>
      </c>
      <c r="H49" s="10">
        <v>0</v>
      </c>
      <c r="I49" s="10">
        <v>0</v>
      </c>
      <c r="J49" s="22">
        <v>0</v>
      </c>
      <c r="K49" s="22">
        <v>0</v>
      </c>
      <c r="L49" s="10">
        <v>0</v>
      </c>
      <c r="M49" s="10">
        <v>0</v>
      </c>
      <c r="N49" s="10">
        <v>0</v>
      </c>
      <c r="O49" s="10">
        <v>0</v>
      </c>
      <c r="P49" s="17">
        <f t="shared" si="5"/>
        <v>0</v>
      </c>
      <c r="X49" s="16"/>
    </row>
    <row r="50" spans="1:24" x14ac:dyDescent="0.3">
      <c r="A50" s="9" t="s">
        <v>40</v>
      </c>
      <c r="B50" s="10">
        <v>0</v>
      </c>
      <c r="C50" s="10">
        <v>0</v>
      </c>
      <c r="D50" s="15">
        <v>0</v>
      </c>
      <c r="E50" s="15">
        <v>0</v>
      </c>
      <c r="F50" s="15">
        <v>0</v>
      </c>
      <c r="G50" s="10">
        <v>0</v>
      </c>
      <c r="H50" s="10">
        <v>0</v>
      </c>
      <c r="I50" s="10">
        <v>0</v>
      </c>
      <c r="J50" s="22">
        <v>0</v>
      </c>
      <c r="K50" s="22">
        <v>0</v>
      </c>
      <c r="L50" s="10">
        <v>0</v>
      </c>
      <c r="M50" s="10">
        <v>0</v>
      </c>
      <c r="N50" s="10">
        <v>0</v>
      </c>
      <c r="O50" s="10">
        <v>0</v>
      </c>
      <c r="P50" s="17">
        <f t="shared" si="5"/>
        <v>0</v>
      </c>
      <c r="X50" s="16"/>
    </row>
    <row r="51" spans="1:24" x14ac:dyDescent="0.3">
      <c r="A51" s="9" t="s">
        <v>41</v>
      </c>
      <c r="B51" s="10">
        <v>0</v>
      </c>
      <c r="C51" s="10">
        <v>0</v>
      </c>
      <c r="D51" s="15">
        <v>0</v>
      </c>
      <c r="E51" s="15">
        <v>0</v>
      </c>
      <c r="F51" s="15">
        <v>0</v>
      </c>
      <c r="G51" s="10">
        <v>0</v>
      </c>
      <c r="H51" s="10">
        <v>0</v>
      </c>
      <c r="I51" s="10">
        <v>0</v>
      </c>
      <c r="J51" s="22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7">
        <f t="shared" si="5"/>
        <v>0</v>
      </c>
    </row>
    <row r="52" spans="1:24" x14ac:dyDescent="0.3">
      <c r="A52" s="9" t="s">
        <v>42</v>
      </c>
      <c r="B52" s="10">
        <v>0</v>
      </c>
      <c r="C52" s="10">
        <v>0</v>
      </c>
      <c r="D52" s="15">
        <v>0</v>
      </c>
      <c r="E52" s="15">
        <v>0</v>
      </c>
      <c r="F52" s="15">
        <v>0</v>
      </c>
      <c r="G52" s="10">
        <v>0</v>
      </c>
      <c r="H52" s="10">
        <v>0</v>
      </c>
      <c r="I52" s="10">
        <v>0</v>
      </c>
      <c r="J52" s="22">
        <v>0</v>
      </c>
      <c r="K52" s="22">
        <v>0</v>
      </c>
      <c r="L52" s="10">
        <v>0</v>
      </c>
      <c r="M52" s="10">
        <v>0</v>
      </c>
      <c r="N52" s="10">
        <v>0</v>
      </c>
      <c r="O52" s="10">
        <v>0</v>
      </c>
      <c r="P52" s="17">
        <f t="shared" si="5"/>
        <v>0</v>
      </c>
    </row>
    <row r="53" spans="1:24" x14ac:dyDescent="0.3">
      <c r="A53" s="7" t="s">
        <v>43</v>
      </c>
      <c r="B53" s="8"/>
      <c r="C53" s="8"/>
      <c r="J53" s="46"/>
      <c r="K53" s="24"/>
      <c r="O53" s="16"/>
    </row>
    <row r="54" spans="1:24" x14ac:dyDescent="0.3">
      <c r="A54" s="9" t="s">
        <v>44</v>
      </c>
      <c r="B54" s="35">
        <v>96660000</v>
      </c>
      <c r="C54" s="10">
        <v>0</v>
      </c>
      <c r="D54" s="15">
        <v>2038200</v>
      </c>
      <c r="E54" s="15">
        <v>5282361</v>
      </c>
      <c r="F54" s="15">
        <v>5752440</v>
      </c>
      <c r="G54" s="21">
        <v>3087764</v>
      </c>
      <c r="H54" s="21">
        <v>2495371</v>
      </c>
      <c r="I54" s="21">
        <v>3572006</v>
      </c>
      <c r="J54" s="23">
        <v>6792851</v>
      </c>
      <c r="K54" s="24">
        <v>5949460</v>
      </c>
      <c r="L54" s="13">
        <v>1679372</v>
      </c>
      <c r="M54" s="13">
        <v>5314009</v>
      </c>
      <c r="N54" s="13">
        <v>2685728.3</v>
      </c>
      <c r="O54" s="16">
        <v>13004802</v>
      </c>
      <c r="P54" s="17">
        <f>SUM(D54:O54)</f>
        <v>57654364.299999997</v>
      </c>
    </row>
    <row r="55" spans="1:24" x14ac:dyDescent="0.3">
      <c r="A55" s="9" t="s">
        <v>45</v>
      </c>
      <c r="B55" s="10">
        <v>0</v>
      </c>
      <c r="C55" s="10">
        <f>+B55</f>
        <v>0</v>
      </c>
      <c r="D55" s="26">
        <v>0</v>
      </c>
      <c r="E55" s="15">
        <v>0</v>
      </c>
      <c r="F55" s="15">
        <v>0</v>
      </c>
      <c r="G55" s="10">
        <v>0</v>
      </c>
      <c r="H55" s="10">
        <v>0</v>
      </c>
      <c r="I55" s="10">
        <v>0</v>
      </c>
      <c r="J55" s="22">
        <v>0</v>
      </c>
      <c r="K55" s="22">
        <v>0</v>
      </c>
      <c r="L55" s="10">
        <v>0</v>
      </c>
      <c r="M55" s="10">
        <v>0</v>
      </c>
      <c r="N55" s="10">
        <v>0</v>
      </c>
      <c r="O55" s="10">
        <v>0</v>
      </c>
      <c r="P55" s="17">
        <f t="shared" ref="P55:P62" si="6">SUM(D55:O55)</f>
        <v>0</v>
      </c>
    </row>
    <row r="56" spans="1:24" x14ac:dyDescent="0.3">
      <c r="A56" s="9" t="s">
        <v>46</v>
      </c>
      <c r="B56" s="10">
        <v>0</v>
      </c>
      <c r="C56" s="10">
        <f t="shared" ref="C56:C61" si="7">+B56</f>
        <v>0</v>
      </c>
      <c r="D56" s="26">
        <v>0</v>
      </c>
      <c r="E56" s="15">
        <v>0</v>
      </c>
      <c r="F56" s="15">
        <v>0</v>
      </c>
      <c r="G56" s="10">
        <v>0</v>
      </c>
      <c r="H56" s="10">
        <v>0</v>
      </c>
      <c r="I56" s="10">
        <v>0</v>
      </c>
      <c r="J56" s="22">
        <v>0</v>
      </c>
      <c r="K56" s="22">
        <v>0</v>
      </c>
      <c r="L56" s="10">
        <v>0</v>
      </c>
      <c r="M56" s="10">
        <v>0</v>
      </c>
      <c r="N56" s="10">
        <v>0</v>
      </c>
      <c r="O56" s="10">
        <v>0</v>
      </c>
      <c r="P56" s="17">
        <f t="shared" si="6"/>
        <v>0</v>
      </c>
    </row>
    <row r="57" spans="1:24" x14ac:dyDescent="0.3">
      <c r="A57" s="9" t="s">
        <v>47</v>
      </c>
      <c r="B57" s="35">
        <v>40000000</v>
      </c>
      <c r="C57" s="10">
        <v>0</v>
      </c>
      <c r="D57" s="26">
        <v>0</v>
      </c>
      <c r="E57" s="15">
        <v>0</v>
      </c>
      <c r="F57" s="15">
        <v>0</v>
      </c>
      <c r="G57" s="10">
        <v>0</v>
      </c>
      <c r="H57" s="10">
        <v>0</v>
      </c>
      <c r="I57" s="10">
        <v>0</v>
      </c>
      <c r="J57" s="22">
        <v>0</v>
      </c>
      <c r="K57" s="22">
        <v>0</v>
      </c>
      <c r="L57" s="10">
        <v>0</v>
      </c>
      <c r="M57" s="10">
        <v>0</v>
      </c>
      <c r="N57" s="10">
        <v>0</v>
      </c>
      <c r="O57" s="10">
        <v>0</v>
      </c>
      <c r="P57" s="17">
        <f t="shared" si="6"/>
        <v>0</v>
      </c>
      <c r="X57" s="16"/>
    </row>
    <row r="58" spans="1:24" x14ac:dyDescent="0.3">
      <c r="A58" s="9" t="s">
        <v>48</v>
      </c>
      <c r="B58" s="35">
        <v>174100000</v>
      </c>
      <c r="C58" s="10">
        <v>0</v>
      </c>
      <c r="D58" s="15">
        <v>5176410</v>
      </c>
      <c r="E58" s="15">
        <v>6141263</v>
      </c>
      <c r="F58" s="15">
        <v>1292616</v>
      </c>
      <c r="G58" s="21">
        <v>2686354</v>
      </c>
      <c r="H58" s="21">
        <v>3844618</v>
      </c>
      <c r="I58" s="21">
        <v>793400</v>
      </c>
      <c r="J58" s="23">
        <v>436082</v>
      </c>
      <c r="K58" s="24">
        <v>1312772</v>
      </c>
      <c r="L58" s="16">
        <v>766051</v>
      </c>
      <c r="M58" s="13">
        <v>1078740</v>
      </c>
      <c r="N58" s="13">
        <v>1106494</v>
      </c>
      <c r="O58" s="16">
        <v>14950959</v>
      </c>
      <c r="P58" s="17">
        <f>SUM(D58:O58)</f>
        <v>39585759</v>
      </c>
      <c r="X58" s="16"/>
    </row>
    <row r="59" spans="1:24" x14ac:dyDescent="0.3">
      <c r="A59" s="9" t="s">
        <v>49</v>
      </c>
      <c r="B59" s="10">
        <v>0</v>
      </c>
      <c r="C59" s="10">
        <f t="shared" si="7"/>
        <v>0</v>
      </c>
      <c r="D59" s="15">
        <v>0</v>
      </c>
      <c r="E59" s="15">
        <v>0</v>
      </c>
      <c r="F59" s="15">
        <v>0</v>
      </c>
      <c r="G59" s="10">
        <v>0</v>
      </c>
      <c r="H59" s="10">
        <v>0</v>
      </c>
      <c r="I59" s="10">
        <v>0</v>
      </c>
      <c r="J59" s="22">
        <v>0</v>
      </c>
      <c r="K59" s="22">
        <v>0</v>
      </c>
      <c r="L59" s="10">
        <v>0</v>
      </c>
      <c r="M59" s="10">
        <v>0</v>
      </c>
      <c r="N59" s="10">
        <v>0</v>
      </c>
      <c r="O59" s="10">
        <v>0</v>
      </c>
      <c r="P59" s="17">
        <f t="shared" si="6"/>
        <v>0</v>
      </c>
      <c r="X59" s="16"/>
    </row>
    <row r="60" spans="1:24" x14ac:dyDescent="0.3">
      <c r="A60" s="9" t="s">
        <v>50</v>
      </c>
      <c r="B60" s="10">
        <v>0</v>
      </c>
      <c r="C60" s="10">
        <f t="shared" si="7"/>
        <v>0</v>
      </c>
      <c r="D60" s="15">
        <v>0</v>
      </c>
      <c r="E60" s="15">
        <v>0</v>
      </c>
      <c r="F60" s="15">
        <v>0</v>
      </c>
      <c r="G60" s="10">
        <v>0</v>
      </c>
      <c r="H60" s="10">
        <v>0</v>
      </c>
      <c r="I60" s="10">
        <v>0</v>
      </c>
      <c r="J60" s="22">
        <v>0</v>
      </c>
      <c r="K60" s="22">
        <v>0</v>
      </c>
      <c r="L60" s="10">
        <v>0</v>
      </c>
      <c r="M60" s="10">
        <v>0</v>
      </c>
      <c r="N60" s="10">
        <v>0</v>
      </c>
      <c r="O60" s="10">
        <v>0</v>
      </c>
      <c r="P60" s="17">
        <f t="shared" si="6"/>
        <v>0</v>
      </c>
      <c r="X60" s="16"/>
    </row>
    <row r="61" spans="1:24" x14ac:dyDescent="0.3">
      <c r="A61" s="9" t="s">
        <v>51</v>
      </c>
      <c r="B61" s="10">
        <v>0</v>
      </c>
      <c r="C61" s="10">
        <f t="shared" si="7"/>
        <v>0</v>
      </c>
      <c r="D61" s="15">
        <v>0</v>
      </c>
      <c r="E61" s="15">
        <v>0</v>
      </c>
      <c r="F61" s="15">
        <v>0</v>
      </c>
      <c r="G61" s="10">
        <v>0</v>
      </c>
      <c r="H61" s="10">
        <v>0</v>
      </c>
      <c r="I61" s="10">
        <v>0</v>
      </c>
      <c r="J61" s="10">
        <v>0</v>
      </c>
      <c r="K61" s="22">
        <v>0</v>
      </c>
      <c r="L61" s="10">
        <v>0</v>
      </c>
      <c r="M61" s="10">
        <v>0</v>
      </c>
      <c r="N61" s="10">
        <v>0</v>
      </c>
      <c r="O61" s="10">
        <v>0</v>
      </c>
      <c r="P61" s="17">
        <f t="shared" si="6"/>
        <v>0</v>
      </c>
      <c r="X61" s="16"/>
    </row>
    <row r="62" spans="1:24" x14ac:dyDescent="0.3">
      <c r="A62" s="9" t="s">
        <v>52</v>
      </c>
      <c r="B62" s="10"/>
      <c r="C62" s="10"/>
      <c r="D62" s="15">
        <v>0</v>
      </c>
      <c r="E62" s="15">
        <v>0</v>
      </c>
      <c r="F62" s="15">
        <v>0</v>
      </c>
      <c r="G62" s="10">
        <v>0</v>
      </c>
      <c r="H62" s="10">
        <v>0</v>
      </c>
      <c r="I62" s="10">
        <v>0</v>
      </c>
      <c r="J62" s="10">
        <v>0</v>
      </c>
      <c r="K62" s="22">
        <v>0</v>
      </c>
      <c r="L62" s="22">
        <v>0</v>
      </c>
      <c r="M62" s="22">
        <v>0</v>
      </c>
      <c r="N62" s="10">
        <v>0</v>
      </c>
      <c r="O62" s="10">
        <v>0</v>
      </c>
      <c r="P62" s="17">
        <f t="shared" si="6"/>
        <v>0</v>
      </c>
      <c r="X62" s="16"/>
    </row>
    <row r="63" spans="1:24" x14ac:dyDescent="0.3">
      <c r="A63" s="7" t="s">
        <v>53</v>
      </c>
      <c r="B63" s="8"/>
      <c r="C63" s="8"/>
      <c r="J63" s="46"/>
      <c r="K63" s="46"/>
      <c r="O63" s="16"/>
      <c r="X63" s="16"/>
    </row>
    <row r="64" spans="1:24" x14ac:dyDescent="0.3">
      <c r="A64" s="9" t="s">
        <v>54</v>
      </c>
      <c r="B64" s="35">
        <v>189240000</v>
      </c>
      <c r="C64" s="10">
        <v>0</v>
      </c>
      <c r="D64" s="15">
        <v>0</v>
      </c>
      <c r="E64" s="15">
        <v>0</v>
      </c>
      <c r="F64" s="15">
        <v>0</v>
      </c>
      <c r="G64" s="10">
        <v>0</v>
      </c>
      <c r="H64" s="10">
        <v>2921202</v>
      </c>
      <c r="I64" s="10">
        <v>0</v>
      </c>
      <c r="J64" s="22">
        <v>5236676</v>
      </c>
      <c r="K64" s="22">
        <v>25911352</v>
      </c>
      <c r="L64" s="10">
        <v>16372403</v>
      </c>
      <c r="M64" s="13">
        <v>372160</v>
      </c>
      <c r="N64" s="13">
        <v>105559848</v>
      </c>
      <c r="O64" s="16">
        <v>0</v>
      </c>
      <c r="P64" s="17">
        <f t="shared" ref="P64:P74" si="8">SUM(D64:O64)</f>
        <v>156373641</v>
      </c>
      <c r="X64" s="16"/>
    </row>
    <row r="65" spans="1:24" x14ac:dyDescent="0.3">
      <c r="A65" s="9" t="s">
        <v>55</v>
      </c>
      <c r="B65" s="10">
        <v>0</v>
      </c>
      <c r="C65" s="10">
        <f t="shared" ref="C65:C70" si="9">+B65</f>
        <v>0</v>
      </c>
      <c r="D65" s="15">
        <v>0</v>
      </c>
      <c r="E65" s="15">
        <v>0</v>
      </c>
      <c r="F65" s="15">
        <v>0</v>
      </c>
      <c r="G65" s="10">
        <v>0</v>
      </c>
      <c r="H65" s="10">
        <v>0</v>
      </c>
      <c r="I65" s="10">
        <v>0</v>
      </c>
      <c r="J65" s="22">
        <v>0</v>
      </c>
      <c r="K65" s="22">
        <v>0</v>
      </c>
      <c r="L65" s="10">
        <v>0</v>
      </c>
      <c r="M65" s="10">
        <v>0</v>
      </c>
      <c r="N65" s="10">
        <v>0</v>
      </c>
      <c r="O65" s="10">
        <v>0</v>
      </c>
      <c r="P65" s="17">
        <f t="shared" si="8"/>
        <v>0</v>
      </c>
      <c r="X65" s="16"/>
    </row>
    <row r="66" spans="1:24" x14ac:dyDescent="0.3">
      <c r="A66" s="9" t="s">
        <v>56</v>
      </c>
      <c r="B66" s="10">
        <v>0</v>
      </c>
      <c r="C66" s="10">
        <f t="shared" si="9"/>
        <v>0</v>
      </c>
      <c r="D66" s="15">
        <v>0</v>
      </c>
      <c r="E66" s="15">
        <v>0</v>
      </c>
      <c r="F66" s="15">
        <v>0</v>
      </c>
      <c r="G66" s="10">
        <v>0</v>
      </c>
      <c r="H66" s="10">
        <v>0</v>
      </c>
      <c r="I66" s="10">
        <v>0</v>
      </c>
      <c r="J66" s="22">
        <v>0</v>
      </c>
      <c r="K66" s="22">
        <v>0</v>
      </c>
      <c r="L66" s="10">
        <v>0</v>
      </c>
      <c r="M66" s="10">
        <v>0</v>
      </c>
      <c r="N66" s="10">
        <v>0</v>
      </c>
      <c r="O66" s="10">
        <v>0</v>
      </c>
      <c r="P66" s="17">
        <f t="shared" si="8"/>
        <v>0</v>
      </c>
      <c r="X66" s="16"/>
    </row>
    <row r="67" spans="1:24" x14ac:dyDescent="0.3">
      <c r="A67" s="9" t="s">
        <v>57</v>
      </c>
      <c r="B67" s="10">
        <v>0</v>
      </c>
      <c r="C67" s="10">
        <f t="shared" si="9"/>
        <v>0</v>
      </c>
      <c r="D67" s="15">
        <v>0</v>
      </c>
      <c r="E67" s="15">
        <v>0</v>
      </c>
      <c r="F67" s="15">
        <v>0</v>
      </c>
      <c r="G67" s="10">
        <v>0</v>
      </c>
      <c r="H67" s="10">
        <v>0</v>
      </c>
      <c r="I67" s="10">
        <v>0</v>
      </c>
      <c r="J67" s="22">
        <v>0</v>
      </c>
      <c r="K67" s="22">
        <v>0</v>
      </c>
      <c r="L67" s="10">
        <v>0</v>
      </c>
      <c r="M67" s="10">
        <v>0</v>
      </c>
      <c r="N67" s="10">
        <v>0</v>
      </c>
      <c r="O67" s="10">
        <v>0</v>
      </c>
      <c r="P67" s="17">
        <f t="shared" si="8"/>
        <v>0</v>
      </c>
      <c r="X67" s="16"/>
    </row>
    <row r="68" spans="1:24" x14ac:dyDescent="0.3">
      <c r="A68" s="7" t="s">
        <v>58</v>
      </c>
      <c r="B68" s="8">
        <v>0</v>
      </c>
      <c r="C68" s="10">
        <f t="shared" si="9"/>
        <v>0</v>
      </c>
      <c r="D68" s="15">
        <v>0</v>
      </c>
      <c r="E68" s="15">
        <v>0</v>
      </c>
      <c r="F68" s="15">
        <v>0</v>
      </c>
      <c r="G68" s="8">
        <v>0</v>
      </c>
      <c r="H68" s="8">
        <v>0</v>
      </c>
      <c r="I68" s="8">
        <v>0</v>
      </c>
      <c r="J68" s="48">
        <v>0</v>
      </c>
      <c r="K68" s="48">
        <v>0</v>
      </c>
      <c r="L68" s="8">
        <v>0</v>
      </c>
      <c r="M68" s="8">
        <v>0</v>
      </c>
      <c r="N68" s="8">
        <v>0</v>
      </c>
      <c r="O68" s="10">
        <v>0</v>
      </c>
      <c r="P68" s="17">
        <f t="shared" si="8"/>
        <v>0</v>
      </c>
      <c r="X68" s="16"/>
    </row>
    <row r="69" spans="1:24" x14ac:dyDescent="0.3">
      <c r="A69" s="9" t="s">
        <v>59</v>
      </c>
      <c r="B69" s="10">
        <v>0</v>
      </c>
      <c r="C69" s="10">
        <f t="shared" si="9"/>
        <v>0</v>
      </c>
      <c r="D69" s="15">
        <v>0</v>
      </c>
      <c r="E69" s="15">
        <v>0</v>
      </c>
      <c r="F69" s="15">
        <v>0</v>
      </c>
      <c r="G69" s="10">
        <v>0</v>
      </c>
      <c r="H69" s="10">
        <v>0</v>
      </c>
      <c r="I69" s="10">
        <v>0</v>
      </c>
      <c r="J69" s="22">
        <v>0</v>
      </c>
      <c r="K69" s="22">
        <v>0</v>
      </c>
      <c r="L69" s="10">
        <v>0</v>
      </c>
      <c r="M69" s="10">
        <v>0</v>
      </c>
      <c r="N69" s="10">
        <v>0</v>
      </c>
      <c r="O69" s="10">
        <v>0</v>
      </c>
      <c r="P69" s="17">
        <f t="shared" si="8"/>
        <v>0</v>
      </c>
      <c r="X69" s="16"/>
    </row>
    <row r="70" spans="1:24" x14ac:dyDescent="0.3">
      <c r="A70" s="9" t="s">
        <v>60</v>
      </c>
      <c r="B70" s="10">
        <v>0</v>
      </c>
      <c r="C70" s="10">
        <f t="shared" si="9"/>
        <v>0</v>
      </c>
      <c r="D70" s="15">
        <v>0</v>
      </c>
      <c r="E70" s="15">
        <v>0</v>
      </c>
      <c r="F70" s="15">
        <v>0</v>
      </c>
      <c r="G70" s="10">
        <v>0</v>
      </c>
      <c r="H70" s="10">
        <v>0</v>
      </c>
      <c r="I70" s="10">
        <v>0</v>
      </c>
      <c r="J70" s="22">
        <v>0</v>
      </c>
      <c r="K70" s="22">
        <v>0</v>
      </c>
      <c r="L70" s="10">
        <v>0</v>
      </c>
      <c r="M70" s="10">
        <v>0</v>
      </c>
      <c r="N70" s="10">
        <v>0</v>
      </c>
      <c r="O70" s="10">
        <v>0</v>
      </c>
      <c r="P70" s="17">
        <f t="shared" si="8"/>
        <v>0</v>
      </c>
      <c r="X70" s="16"/>
    </row>
    <row r="71" spans="1:24" x14ac:dyDescent="0.3">
      <c r="A71" s="7" t="s">
        <v>61</v>
      </c>
      <c r="B71" s="8"/>
      <c r="C71" s="8"/>
      <c r="D71" s="8"/>
      <c r="E71" s="8"/>
      <c r="F71" s="15"/>
      <c r="G71" s="8"/>
      <c r="H71" s="8"/>
      <c r="I71" s="8"/>
      <c r="J71" s="48"/>
      <c r="K71" s="48"/>
      <c r="O71" s="8"/>
      <c r="P71" s="17">
        <f t="shared" si="8"/>
        <v>0</v>
      </c>
      <c r="X71" s="16"/>
    </row>
    <row r="72" spans="1:24" x14ac:dyDescent="0.3">
      <c r="A72" s="9" t="s">
        <v>62</v>
      </c>
      <c r="B72" s="10">
        <v>0</v>
      </c>
      <c r="C72" s="10">
        <f>+B72</f>
        <v>0</v>
      </c>
      <c r="D72" s="15">
        <v>0</v>
      </c>
      <c r="E72" s="15">
        <v>0</v>
      </c>
      <c r="F72" s="15">
        <v>0</v>
      </c>
      <c r="G72" s="10">
        <v>0</v>
      </c>
      <c r="H72" s="10">
        <v>0</v>
      </c>
      <c r="I72" s="10">
        <v>0</v>
      </c>
      <c r="J72" s="22">
        <v>0</v>
      </c>
      <c r="K72" s="22">
        <v>0</v>
      </c>
      <c r="L72" s="10">
        <v>0</v>
      </c>
      <c r="M72" s="10">
        <v>0</v>
      </c>
      <c r="N72" s="10">
        <v>0</v>
      </c>
      <c r="O72" s="10">
        <v>0</v>
      </c>
      <c r="P72" s="17">
        <f t="shared" si="8"/>
        <v>0</v>
      </c>
    </row>
    <row r="73" spans="1:24" x14ac:dyDescent="0.3">
      <c r="A73" s="9" t="s">
        <v>63</v>
      </c>
      <c r="B73" s="10">
        <v>0</v>
      </c>
      <c r="C73" s="10">
        <f t="shared" ref="C73:C74" si="10">+B73</f>
        <v>0</v>
      </c>
      <c r="D73" s="15">
        <v>0</v>
      </c>
      <c r="E73" s="15">
        <v>0</v>
      </c>
      <c r="F73" s="15">
        <v>0</v>
      </c>
      <c r="G73" s="10">
        <v>0</v>
      </c>
      <c r="H73" s="10">
        <v>0</v>
      </c>
      <c r="I73" s="10">
        <v>0</v>
      </c>
      <c r="J73" s="22">
        <v>0</v>
      </c>
      <c r="K73" s="22">
        <v>0</v>
      </c>
      <c r="L73" s="10">
        <v>0</v>
      </c>
      <c r="M73" s="10">
        <v>0</v>
      </c>
      <c r="N73" s="10">
        <v>0</v>
      </c>
      <c r="O73" s="10">
        <v>0</v>
      </c>
      <c r="P73" s="17">
        <f t="shared" si="8"/>
        <v>0</v>
      </c>
    </row>
    <row r="74" spans="1:24" x14ac:dyDescent="0.3">
      <c r="A74" s="9" t="s">
        <v>64</v>
      </c>
      <c r="B74" s="10">
        <v>0</v>
      </c>
      <c r="C74" s="10">
        <f t="shared" si="10"/>
        <v>0</v>
      </c>
      <c r="D74" s="15">
        <v>0</v>
      </c>
      <c r="E74" s="15">
        <v>0</v>
      </c>
      <c r="F74" s="15">
        <v>0</v>
      </c>
      <c r="G74" s="10">
        <v>0</v>
      </c>
      <c r="H74" s="10">
        <v>0</v>
      </c>
      <c r="I74" s="10">
        <v>0</v>
      </c>
      <c r="J74" s="22">
        <v>0</v>
      </c>
      <c r="K74" s="22">
        <v>0</v>
      </c>
      <c r="L74" s="10">
        <v>0</v>
      </c>
      <c r="M74" s="10">
        <v>0</v>
      </c>
      <c r="N74" s="10">
        <v>0</v>
      </c>
      <c r="O74" s="10">
        <v>0</v>
      </c>
      <c r="P74" s="17">
        <f t="shared" si="8"/>
        <v>0</v>
      </c>
    </row>
    <row r="75" spans="1:24" x14ac:dyDescent="0.3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49"/>
      <c r="K75" s="49"/>
      <c r="L75" s="6"/>
      <c r="M75" s="6"/>
      <c r="N75" s="6"/>
      <c r="O75" s="33"/>
      <c r="P75" s="6"/>
    </row>
    <row r="76" spans="1:24" x14ac:dyDescent="0.3">
      <c r="A76" s="7" t="s">
        <v>68</v>
      </c>
      <c r="B76" s="8"/>
      <c r="C76" s="8"/>
      <c r="J76" s="46"/>
      <c r="K76" s="46"/>
      <c r="O76" s="16"/>
    </row>
    <row r="77" spans="1:24" x14ac:dyDescent="0.3">
      <c r="A77" s="9" t="s">
        <v>69</v>
      </c>
      <c r="B77" s="10">
        <v>0</v>
      </c>
      <c r="C77" s="10">
        <f>+B77</f>
        <v>0</v>
      </c>
      <c r="D77" s="15">
        <v>0</v>
      </c>
      <c r="E77" s="15">
        <v>0</v>
      </c>
      <c r="F77" s="15">
        <v>0</v>
      </c>
      <c r="G77" s="10">
        <v>0</v>
      </c>
      <c r="H77" s="10">
        <v>0</v>
      </c>
      <c r="I77" s="10">
        <v>0</v>
      </c>
      <c r="J77" s="22">
        <v>0</v>
      </c>
      <c r="K77" s="22">
        <v>0</v>
      </c>
      <c r="L77" s="10">
        <v>0</v>
      </c>
      <c r="M77" s="10">
        <v>0</v>
      </c>
      <c r="N77" s="10">
        <v>0</v>
      </c>
      <c r="O77" s="10">
        <v>0</v>
      </c>
    </row>
    <row r="78" spans="1:24" x14ac:dyDescent="0.3">
      <c r="A78" s="9" t="s">
        <v>70</v>
      </c>
      <c r="B78" s="10">
        <v>0</v>
      </c>
      <c r="C78" s="10">
        <f>+B78</f>
        <v>0</v>
      </c>
      <c r="D78" s="15">
        <v>0</v>
      </c>
      <c r="E78" s="15">
        <v>0</v>
      </c>
      <c r="F78" s="15">
        <v>0</v>
      </c>
      <c r="G78" s="10">
        <v>0</v>
      </c>
      <c r="H78" s="10">
        <v>0</v>
      </c>
      <c r="I78" s="10">
        <v>0</v>
      </c>
      <c r="J78" s="22">
        <v>0</v>
      </c>
      <c r="K78" s="22">
        <v>0</v>
      </c>
      <c r="L78" s="10">
        <v>0</v>
      </c>
      <c r="M78" s="10">
        <v>0</v>
      </c>
      <c r="N78" s="10">
        <v>0</v>
      </c>
      <c r="O78" s="10">
        <v>0</v>
      </c>
      <c r="P78" s="17">
        <f t="shared" ref="P78:P83" si="11">SUM(D78:O78)</f>
        <v>0</v>
      </c>
    </row>
    <row r="79" spans="1:24" x14ac:dyDescent="0.3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48"/>
      <c r="K79" s="48"/>
      <c r="O79" s="8"/>
      <c r="P79" s="17">
        <f t="shared" si="11"/>
        <v>0</v>
      </c>
    </row>
    <row r="80" spans="1:24" x14ac:dyDescent="0.3">
      <c r="A80" s="9" t="s">
        <v>72</v>
      </c>
      <c r="B80" s="10">
        <v>0</v>
      </c>
      <c r="C80" s="10">
        <f>+B80</f>
        <v>0</v>
      </c>
      <c r="D80" s="15">
        <v>0</v>
      </c>
      <c r="E80" s="15">
        <v>0</v>
      </c>
      <c r="F80" s="15">
        <v>0</v>
      </c>
      <c r="G80" s="10">
        <v>0</v>
      </c>
      <c r="H80" s="10">
        <v>0</v>
      </c>
      <c r="I80" s="10">
        <v>0</v>
      </c>
      <c r="J80" s="22">
        <v>0</v>
      </c>
      <c r="K80" s="22">
        <v>0</v>
      </c>
      <c r="L80" s="10">
        <v>0</v>
      </c>
      <c r="M80" s="10">
        <v>0</v>
      </c>
      <c r="N80" s="10">
        <v>0</v>
      </c>
      <c r="O80" s="10">
        <v>0</v>
      </c>
      <c r="P80" s="17">
        <f t="shared" si="11"/>
        <v>0</v>
      </c>
    </row>
    <row r="81" spans="1:22" x14ac:dyDescent="0.3">
      <c r="A81" s="9" t="s">
        <v>73</v>
      </c>
      <c r="B81" s="10">
        <v>0</v>
      </c>
      <c r="C81" s="10">
        <f t="shared" ref="C81:C83" si="12">+B81</f>
        <v>0</v>
      </c>
      <c r="D81" s="15">
        <v>0</v>
      </c>
      <c r="E81" s="15">
        <v>0</v>
      </c>
      <c r="F81" s="15">
        <v>0</v>
      </c>
      <c r="G81" s="10">
        <v>0</v>
      </c>
      <c r="H81" s="10">
        <v>0</v>
      </c>
      <c r="I81" s="10">
        <v>0</v>
      </c>
      <c r="J81" s="22">
        <v>0</v>
      </c>
      <c r="K81" s="22">
        <v>0</v>
      </c>
      <c r="L81" s="10">
        <v>0</v>
      </c>
      <c r="M81" s="10">
        <v>0</v>
      </c>
      <c r="N81" s="10">
        <v>0</v>
      </c>
      <c r="O81" s="10">
        <v>0</v>
      </c>
      <c r="P81" s="17">
        <f t="shared" si="11"/>
        <v>0</v>
      </c>
    </row>
    <row r="82" spans="1:22" x14ac:dyDescent="0.3">
      <c r="A82" s="7" t="s">
        <v>74</v>
      </c>
      <c r="B82" s="8">
        <v>0</v>
      </c>
      <c r="C82" s="10">
        <f t="shared" si="12"/>
        <v>0</v>
      </c>
      <c r="D82" s="15">
        <v>0</v>
      </c>
      <c r="E82" s="15">
        <v>0</v>
      </c>
      <c r="F82" s="15">
        <v>0</v>
      </c>
      <c r="G82" s="8">
        <v>0</v>
      </c>
      <c r="H82" s="8">
        <v>0</v>
      </c>
      <c r="I82" s="8">
        <v>0</v>
      </c>
      <c r="J82" s="48">
        <v>0</v>
      </c>
      <c r="K82" s="48">
        <v>0</v>
      </c>
      <c r="L82" s="8">
        <v>0</v>
      </c>
      <c r="M82" s="8">
        <v>0</v>
      </c>
      <c r="N82" s="8">
        <v>0</v>
      </c>
      <c r="O82" s="10">
        <v>0</v>
      </c>
      <c r="P82" s="17">
        <f t="shared" si="11"/>
        <v>0</v>
      </c>
    </row>
    <row r="83" spans="1:22" x14ac:dyDescent="0.3">
      <c r="A83" s="9" t="s">
        <v>75</v>
      </c>
      <c r="B83" s="10">
        <v>0</v>
      </c>
      <c r="C83" s="10">
        <f t="shared" si="12"/>
        <v>0</v>
      </c>
      <c r="D83" s="15">
        <v>0</v>
      </c>
      <c r="E83" s="15">
        <v>0</v>
      </c>
      <c r="F83" s="15">
        <v>0</v>
      </c>
      <c r="G83" s="10">
        <v>0</v>
      </c>
      <c r="H83" s="10">
        <v>0</v>
      </c>
      <c r="I83" s="10">
        <v>0</v>
      </c>
      <c r="J83" s="22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7">
        <f t="shared" si="11"/>
        <v>0</v>
      </c>
    </row>
    <row r="84" spans="1:22" x14ac:dyDescent="0.3">
      <c r="A84" s="27" t="s">
        <v>65</v>
      </c>
      <c r="B84" s="37">
        <f>SUM(B11:B83)</f>
        <v>4966271422</v>
      </c>
      <c r="C84" s="28">
        <f>SUM(C12:C83)</f>
        <v>0</v>
      </c>
      <c r="D84" s="29">
        <f>SUM(D12:D83)</f>
        <v>287974960.63999999</v>
      </c>
      <c r="E84" s="29">
        <f>SUM(E12:E83)</f>
        <v>330462171</v>
      </c>
      <c r="F84" s="29">
        <f>SUM(F12:F83)</f>
        <v>348772294</v>
      </c>
      <c r="G84" s="29">
        <f>SUM(G11:G83)</f>
        <v>348747590.55000001</v>
      </c>
      <c r="H84" s="29">
        <f>SUM(H11:H83)</f>
        <v>443478325</v>
      </c>
      <c r="I84" s="29">
        <f>SUM(I12:I83)</f>
        <v>412375062</v>
      </c>
      <c r="J84" s="29">
        <f>SUM(J11:J83)</f>
        <v>409027317</v>
      </c>
      <c r="K84" s="28">
        <f>SUM(K12:K83)</f>
        <v>438273132</v>
      </c>
      <c r="L84" s="28">
        <f>SUM(L12:L83)</f>
        <v>421310364</v>
      </c>
      <c r="M84" s="28">
        <f>SUM(M12:M83)</f>
        <v>421773844</v>
      </c>
      <c r="N84" s="28">
        <f>SUM(N12:N83)</f>
        <v>562162220.98000014</v>
      </c>
      <c r="O84" s="34">
        <f>SUM(O11:O83)</f>
        <v>550289120</v>
      </c>
      <c r="P84" s="28">
        <f>SUM(P12:P83)</f>
        <v>4974646401.1700001</v>
      </c>
    </row>
    <row r="85" spans="1:22" x14ac:dyDescent="0.3">
      <c r="B85" s="10"/>
      <c r="C85" s="30"/>
    </row>
    <row r="86" spans="1:22" x14ac:dyDescent="0.3">
      <c r="J86" s="14"/>
      <c r="P86" s="14"/>
      <c r="V86" s="16"/>
    </row>
    <row r="87" spans="1:22" x14ac:dyDescent="0.3">
      <c r="A87" s="2" t="s">
        <v>95</v>
      </c>
      <c r="P87" s="14"/>
      <c r="V87" s="16"/>
    </row>
    <row r="88" spans="1:22" x14ac:dyDescent="0.3">
      <c r="P88" s="13"/>
    </row>
    <row r="89" spans="1:22" x14ac:dyDescent="0.3">
      <c r="A89" s="53"/>
      <c r="B89" s="53"/>
      <c r="V89" s="16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6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 x14ac:dyDescent="0.3">
      <c r="A93" s="53"/>
      <c r="B93" s="53"/>
      <c r="H93" s="53"/>
      <c r="I93" s="53"/>
      <c r="J93" s="53"/>
      <c r="K93" s="53"/>
    </row>
    <row r="94" spans="1:22" x14ac:dyDescent="0.3">
      <c r="A94" s="31"/>
      <c r="G94" s="38"/>
      <c r="P94" s="16"/>
    </row>
    <row r="95" spans="1:22" x14ac:dyDescent="0.3">
      <c r="A95" s="31"/>
      <c r="G95" s="16"/>
      <c r="P95" s="16"/>
    </row>
    <row r="96" spans="1:22" x14ac:dyDescent="0.3">
      <c r="A96" s="54"/>
      <c r="B96" s="54"/>
      <c r="H96" s="54"/>
      <c r="I96" s="54"/>
      <c r="J96" s="54"/>
      <c r="K96" s="54"/>
      <c r="P96" s="16"/>
    </row>
    <row r="97" spans="1:16" x14ac:dyDescent="0.3">
      <c r="A97" s="53"/>
      <c r="B97" s="53"/>
      <c r="H97" s="53"/>
      <c r="I97" s="53"/>
      <c r="J97" s="53"/>
      <c r="K97" s="53"/>
    </row>
    <row r="98" spans="1:16" x14ac:dyDescent="0.3">
      <c r="G98" s="38"/>
      <c r="P98" s="16"/>
    </row>
    <row r="101" spans="1:16" x14ac:dyDescent="0.3">
      <c r="A101" s="31"/>
      <c r="D101" s="38"/>
    </row>
    <row r="102" spans="1:16" x14ac:dyDescent="0.3">
      <c r="A102" s="31"/>
      <c r="D102" s="16"/>
    </row>
    <row r="103" spans="1:16" x14ac:dyDescent="0.3">
      <c r="A103" s="54"/>
      <c r="B103" s="54"/>
      <c r="H103" s="54"/>
      <c r="I103" s="54"/>
      <c r="J103" s="54"/>
      <c r="K103" s="54"/>
    </row>
    <row r="104" spans="1:16" x14ac:dyDescent="0.3">
      <c r="A104" s="53"/>
      <c r="B104" s="53"/>
      <c r="H104" s="53"/>
      <c r="I104" s="53"/>
      <c r="J104" s="53"/>
      <c r="K104" s="53"/>
    </row>
    <row r="105" spans="1:16" x14ac:dyDescent="0.3">
      <c r="D105" s="38"/>
    </row>
    <row r="117" spans="9:9" x14ac:dyDescent="0.3">
      <c r="I117" s="16"/>
    </row>
    <row r="118" spans="9:9" x14ac:dyDescent="0.3">
      <c r="I118" s="16"/>
    </row>
    <row r="119" spans="9:9" x14ac:dyDescent="0.3">
      <c r="I119" s="16"/>
    </row>
    <row r="120" spans="9:9" x14ac:dyDescent="0.3">
      <c r="I120" s="16"/>
    </row>
    <row r="121" spans="9:9" x14ac:dyDescent="0.3">
      <c r="I121" s="16"/>
    </row>
    <row r="122" spans="9:9" x14ac:dyDescent="0.3">
      <c r="I122" s="16"/>
    </row>
    <row r="123" spans="9:9" x14ac:dyDescent="0.3">
      <c r="I123" s="16"/>
    </row>
    <row r="124" spans="9:9" x14ac:dyDescent="0.3">
      <c r="I124" s="16"/>
    </row>
    <row r="125" spans="9:9" x14ac:dyDescent="0.3">
      <c r="I125" s="16"/>
    </row>
    <row r="126" spans="9:9" x14ac:dyDescent="0.3">
      <c r="I126" s="16"/>
    </row>
    <row r="127" spans="9:9" x14ac:dyDescent="0.3">
      <c r="I127" s="16"/>
    </row>
    <row r="128" spans="9:9" x14ac:dyDescent="0.3">
      <c r="I128" s="16"/>
    </row>
    <row r="129" spans="9:9" x14ac:dyDescent="0.3">
      <c r="I129" s="16"/>
    </row>
    <row r="130" spans="9:9" x14ac:dyDescent="0.3">
      <c r="I130" s="16"/>
    </row>
    <row r="131" spans="9:9" x14ac:dyDescent="0.3">
      <c r="I131" s="16"/>
    </row>
    <row r="132" spans="9:9" x14ac:dyDescent="0.3">
      <c r="I132" s="16"/>
    </row>
    <row r="133" spans="9:9" x14ac:dyDescent="0.3">
      <c r="I133" s="16"/>
    </row>
    <row r="134" spans="9:9" x14ac:dyDescent="0.3">
      <c r="I134" s="16"/>
    </row>
    <row r="135" spans="9:9" x14ac:dyDescent="0.3">
      <c r="I135" s="16"/>
    </row>
    <row r="136" spans="9:9" x14ac:dyDescent="0.3">
      <c r="I136" s="16"/>
    </row>
    <row r="137" spans="9:9" x14ac:dyDescent="0.3">
      <c r="I137" s="16"/>
    </row>
    <row r="138" spans="9:9" x14ac:dyDescent="0.3">
      <c r="I138" s="16"/>
    </row>
    <row r="139" spans="9:9" x14ac:dyDescent="0.3">
      <c r="I139" s="16"/>
    </row>
    <row r="140" spans="9:9" x14ac:dyDescent="0.3">
      <c r="I140" s="16"/>
    </row>
    <row r="141" spans="9:9" x14ac:dyDescent="0.3">
      <c r="I141" s="16"/>
    </row>
    <row r="142" spans="9:9" x14ac:dyDescent="0.3">
      <c r="I142" s="16"/>
    </row>
    <row r="143" spans="9:9" x14ac:dyDescent="0.3">
      <c r="I143" s="16"/>
    </row>
    <row r="144" spans="9:9" x14ac:dyDescent="0.3">
      <c r="I144" s="16"/>
    </row>
    <row r="145" spans="9:9" x14ac:dyDescent="0.3">
      <c r="I145" s="16"/>
    </row>
    <row r="146" spans="9:9" x14ac:dyDescent="0.3">
      <c r="I146" s="16"/>
    </row>
    <row r="147" spans="9:9" x14ac:dyDescent="0.3">
      <c r="I147" s="16"/>
    </row>
    <row r="148" spans="9:9" x14ac:dyDescent="0.3">
      <c r="I148" s="16"/>
    </row>
    <row r="149" spans="9:9" x14ac:dyDescent="0.3">
      <c r="I149" s="16"/>
    </row>
    <row r="150" spans="9:9" x14ac:dyDescent="0.3">
      <c r="I150" s="16"/>
    </row>
    <row r="151" spans="9:9" x14ac:dyDescent="0.3">
      <c r="I151" s="16"/>
    </row>
    <row r="152" spans="9:9" x14ac:dyDescent="0.3">
      <c r="I152" s="16"/>
    </row>
    <row r="153" spans="9:9" x14ac:dyDescent="0.3">
      <c r="I153" s="16"/>
    </row>
    <row r="154" spans="9:9" x14ac:dyDescent="0.3">
      <c r="I154" s="16"/>
    </row>
    <row r="155" spans="9:9" x14ac:dyDescent="0.3">
      <c r="I155" s="16"/>
    </row>
    <row r="156" spans="9:9" x14ac:dyDescent="0.3">
      <c r="I156" s="16"/>
    </row>
    <row r="157" spans="9:9" x14ac:dyDescent="0.3">
      <c r="I157" s="16"/>
    </row>
  </sheetData>
  <mergeCells count="24"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Diomaris Reyes</cp:lastModifiedBy>
  <cp:lastPrinted>2023-01-12T20:31:55Z</cp:lastPrinted>
  <dcterms:created xsi:type="dcterms:W3CDTF">2021-07-29T18:58:50Z</dcterms:created>
  <dcterms:modified xsi:type="dcterms:W3CDTF">2023-01-12T20:32:04Z</dcterms:modified>
</cp:coreProperties>
</file>